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rman\AppData\Local\Microsoft\Windows\INetCache\Content.Outlook\6XHO14HZ\"/>
    </mc:Choice>
  </mc:AlternateContent>
  <xr:revisionPtr revIDLastSave="0" documentId="13_ncr:1_{7DC35BE2-D5D3-4DF7-9E79-B3E6901934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1" r:id="rId1"/>
    <sheet name="BRACKET" sheetId="2" r:id="rId2"/>
    <sheet name="Contact Info" sheetId="4" r:id="rId3"/>
    <sheet name="DAYS" sheetId="3" state="hidden" r:id="rId4"/>
  </sheets>
  <definedNames>
    <definedName name="Day">#REF!</definedName>
    <definedName name="DOW">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4" l="1"/>
  <c r="I1" i="4"/>
  <c r="H1" i="4"/>
  <c r="AA4" i="1"/>
  <c r="AA2" i="1"/>
  <c r="AA6" i="1"/>
  <c r="F12" i="1" l="1"/>
  <c r="D10" i="2" s="1"/>
  <c r="I12" i="1"/>
  <c r="F10" i="1"/>
  <c r="C6" i="2" s="1"/>
  <c r="I10" i="1"/>
  <c r="C16" i="2" s="1"/>
  <c r="I8" i="1"/>
  <c r="B14" i="2" s="1"/>
  <c r="F8" i="1"/>
  <c r="B17" i="2" s="1"/>
  <c r="I6" i="1"/>
  <c r="A18" i="2" s="1"/>
  <c r="F5" i="1"/>
  <c r="B4" i="2" s="1"/>
  <c r="F6" i="1"/>
  <c r="A15" i="2" s="1"/>
  <c r="I5" i="1"/>
  <c r="B10" i="2" s="1"/>
  <c r="AA8" i="1"/>
  <c r="B12" i="1"/>
  <c r="B10" i="1"/>
  <c r="B8" i="1"/>
  <c r="AA7" i="1"/>
  <c r="B6" i="1"/>
  <c r="AA5" i="1"/>
  <c r="B5" i="1"/>
  <c r="AA3" i="1"/>
  <c r="X3" i="1"/>
  <c r="X4" i="1" s="1"/>
  <c r="X5" i="1" s="1"/>
  <c r="X6" i="1" s="1"/>
  <c r="X7" i="1" s="1"/>
  <c r="Q3" i="1"/>
  <c r="I3" i="1" s="1"/>
  <c r="A11" i="2" s="1"/>
  <c r="N3" i="1"/>
  <c r="F3" i="1" s="1"/>
  <c r="A8" i="2" s="1"/>
  <c r="B3" i="1"/>
  <c r="Q2" i="1"/>
  <c r="I2" i="1" s="1"/>
  <c r="A6" i="2" s="1"/>
  <c r="N2" i="1"/>
  <c r="F2" i="1" s="1"/>
  <c r="A3" i="2" s="1"/>
  <c r="B2" i="1"/>
  <c r="F14" i="1" l="1"/>
  <c r="E15" i="2" s="1"/>
  <c r="D21" i="2"/>
  <c r="AA9" i="1"/>
</calcChain>
</file>

<file path=xl/sharedStrings.xml><?xml version="1.0" encoding="utf-8"?>
<sst xmlns="http://schemas.openxmlformats.org/spreadsheetml/2006/main" count="153" uniqueCount="136">
  <si>
    <t>G #</t>
  </si>
  <si>
    <t>Day</t>
  </si>
  <si>
    <t>Date</t>
  </si>
  <si>
    <t>Time</t>
  </si>
  <si>
    <t>Teams</t>
  </si>
  <si>
    <t>Host</t>
  </si>
  <si>
    <t>vs</t>
  </si>
  <si>
    <t>WG-3</t>
  </si>
  <si>
    <t>LG-2</t>
  </si>
  <si>
    <t>LG-3</t>
  </si>
  <si>
    <t>LG-1</t>
  </si>
  <si>
    <t>WG-4</t>
  </si>
  <si>
    <t>WG-5</t>
  </si>
  <si>
    <t>WG-6</t>
  </si>
  <si>
    <t>LG-6</t>
  </si>
  <si>
    <t>WG-1</t>
  </si>
  <si>
    <t>WG-2</t>
  </si>
  <si>
    <t>Champion</t>
  </si>
  <si>
    <t xml:space="preserve">(5   </t>
  </si>
  <si>
    <t xml:space="preserve">(4   </t>
  </si>
  <si>
    <t>SAT</t>
  </si>
  <si>
    <t>SUN</t>
  </si>
  <si>
    <t>MON</t>
  </si>
  <si>
    <t>TUE</t>
  </si>
  <si>
    <t>WED</t>
  </si>
  <si>
    <t>THU</t>
  </si>
  <si>
    <t>FRI</t>
  </si>
  <si>
    <t>Teams &amp; Scores</t>
  </si>
  <si>
    <t>Display</t>
  </si>
  <si>
    <t>#</t>
  </si>
  <si>
    <t>Team</t>
  </si>
  <si>
    <t>Park</t>
  </si>
  <si>
    <t>Total</t>
  </si>
  <si>
    <t>(1</t>
  </si>
  <si>
    <t>(2</t>
  </si>
  <si>
    <t>(3</t>
  </si>
  <si>
    <t>(6</t>
  </si>
  <si>
    <t>(7</t>
  </si>
  <si>
    <t>Umpires</t>
  </si>
  <si>
    <t>Boot Rd Park North - Field 2</t>
  </si>
  <si>
    <t>Boot Rd Park North - Field 1</t>
  </si>
  <si>
    <t>D27 - Lower Perkiomen LL</t>
  </si>
  <si>
    <t>D22 - Plymouth LL</t>
  </si>
  <si>
    <t>D21 - Middletown LL</t>
  </si>
  <si>
    <t>D19 - Drexel Hill LL</t>
  </si>
  <si>
    <t>District</t>
  </si>
  <si>
    <t>D19</t>
  </si>
  <si>
    <t>Drexel Hill LL</t>
  </si>
  <si>
    <t>Jenn Hoyt</t>
  </si>
  <si>
    <t>jhay1106@gmail.com</t>
  </si>
  <si>
    <t>610-764-4315</t>
  </si>
  <si>
    <t>Dave Hyland</t>
  </si>
  <si>
    <t>dhyland10@yahoo.com</t>
  </si>
  <si>
    <t>610-999-7143</t>
  </si>
  <si>
    <t>Matt Marnie</t>
  </si>
  <si>
    <t>mom1024@gmail.com</t>
  </si>
  <si>
    <t>484-574-3924</t>
  </si>
  <si>
    <t>Jack McCann</t>
  </si>
  <si>
    <t>McCannRoofing@yahoo.com</t>
  </si>
  <si>
    <t>610-246-0484</t>
  </si>
  <si>
    <t>League Name</t>
  </si>
  <si>
    <t>E-Mail</t>
  </si>
  <si>
    <t>Home</t>
  </si>
  <si>
    <t>Cell</t>
  </si>
  <si>
    <t>D21</t>
  </si>
  <si>
    <t>D22</t>
  </si>
  <si>
    <t>D27</t>
  </si>
  <si>
    <t>Plymouth LL</t>
  </si>
  <si>
    <t>Nancy Perez</t>
  </si>
  <si>
    <t>nsperez910@gmail.com</t>
  </si>
  <si>
    <t>610-716-6597</t>
  </si>
  <si>
    <t>Mike Antenucci</t>
  </si>
  <si>
    <t>keystonepower24@gmail.com</t>
  </si>
  <si>
    <t>610-636-6936</t>
  </si>
  <si>
    <t>Kim Taglieber</t>
  </si>
  <si>
    <t>kimtaglieber@gmail.com</t>
  </si>
  <si>
    <t>484-433-5635</t>
  </si>
  <si>
    <t>Bryan McKernan</t>
  </si>
  <si>
    <t>bryan_mckernan@me.com</t>
  </si>
  <si>
    <t>215-868-3382</t>
  </si>
  <si>
    <t>Middletown LL</t>
  </si>
  <si>
    <t>Dennis O'Donnell</t>
  </si>
  <si>
    <t>trumanlax@yahoo.com</t>
  </si>
  <si>
    <t>570-242-0856</t>
  </si>
  <si>
    <t>Drew Walters</t>
  </si>
  <si>
    <t>dwalters215@gmail.com</t>
  </si>
  <si>
    <t>215-964-3452</t>
  </si>
  <si>
    <t>Colleen Luchko</t>
  </si>
  <si>
    <t>colleenperry03@yahoo.com</t>
  </si>
  <si>
    <t>267-496-8982</t>
  </si>
  <si>
    <t>Mike Kepner</t>
  </si>
  <si>
    <t>maabaseballkep13@gmail.com</t>
  </si>
  <si>
    <t>215-208-2384</t>
  </si>
  <si>
    <t>Lower Perkiomen LL</t>
  </si>
  <si>
    <t>Jason Saylor</t>
  </si>
  <si>
    <t>Bob Herman</t>
  </si>
  <si>
    <t>District Admin.</t>
  </si>
  <si>
    <t>bobherman0818@gmail.com</t>
  </si>
  <si>
    <t>484-467-4830</t>
  </si>
  <si>
    <t>Jeff Bennett</t>
  </si>
  <si>
    <t>cubs_hoosiers@yahoo.com</t>
  </si>
  <si>
    <t>610-745-3651</t>
  </si>
  <si>
    <t>Ed Tabbut</t>
  </si>
  <si>
    <t>Asst. DA</t>
  </si>
  <si>
    <t>ADA - Softball</t>
  </si>
  <si>
    <t>ed.tabbut@zurichna.com</t>
  </si>
  <si>
    <t>610-291-1842</t>
  </si>
  <si>
    <t>Scott Bennett</t>
  </si>
  <si>
    <t>ADA - Baseball</t>
  </si>
  <si>
    <t>coachbennett007@gmail.com</t>
  </si>
  <si>
    <t>610-574-9663</t>
  </si>
  <si>
    <t>Gary Hall</t>
  </si>
  <si>
    <t>ADA - Umpires</t>
  </si>
  <si>
    <t>umpired27@comcast.net</t>
  </si>
  <si>
    <t>484-948-7412</t>
  </si>
  <si>
    <t>District 27 Staff:</t>
  </si>
  <si>
    <t>215-275-5378</t>
  </si>
  <si>
    <t>jesaylor23@gmail.com</t>
  </si>
  <si>
    <t>D27-Gary Hall, D19-Toby Colon</t>
  </si>
  <si>
    <t>D27-Jim Lotka, D27-Ed Tabbut</t>
  </si>
  <si>
    <t>D27-John Zaneski, D27-Jim Lotka</t>
  </si>
  <si>
    <t>D27-Ed Tabbut, D27-Ken Furlong</t>
  </si>
  <si>
    <t>D27-Gary Hall, D27-Ken Furlong</t>
  </si>
  <si>
    <t>D27-Ed Tabbut, D27-Gary Hall, D27-Jim Lotka</t>
  </si>
  <si>
    <t>D27-Jim Lotka, D27-Ed Tabbut, D27-Gary Hall</t>
  </si>
  <si>
    <t>Jeffrey Elmer</t>
  </si>
  <si>
    <t>jaelmer2023@gmail.com</t>
  </si>
  <si>
    <t>267-243-3730</t>
  </si>
  <si>
    <t>Lynn Caldwell</t>
  </si>
  <si>
    <t>lynncaldwell@yahoo.com</t>
  </si>
  <si>
    <t>610-256-3649</t>
  </si>
  <si>
    <t>Matt Lewullis</t>
  </si>
  <si>
    <t>mlewullis@yahoo.com</t>
  </si>
  <si>
    <t>215-872-7768</t>
  </si>
  <si>
    <t>Manager/Coach</t>
  </si>
  <si>
    <t>President/Coach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</si>
</sst>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8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right"/>
    </xf>
    <xf numFmtId="0" fontId="4" fillId="0" borderId="0" xfId="1"/>
    <xf numFmtId="0" fontId="5" fillId="2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" fontId="2" fillId="0" borderId="5" xfId="1" applyNumberFormat="1" applyFont="1" applyBorder="1" applyAlignment="1">
      <alignment horizontal="center"/>
    </xf>
    <xf numFmtId="18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3" borderId="5" xfId="1" applyFont="1" applyFill="1" applyBorder="1"/>
    <xf numFmtId="0" fontId="2" fillId="0" borderId="5" xfId="1" applyFont="1" applyBorder="1"/>
    <xf numFmtId="1" fontId="4" fillId="0" borderId="0" xfId="1" applyNumberFormat="1"/>
    <xf numFmtId="0" fontId="4" fillId="0" borderId="5" xfId="1" applyBorder="1" applyAlignment="1">
      <alignment horizontal="center"/>
    </xf>
    <xf numFmtId="0" fontId="4" fillId="0" borderId="5" xfId="1" applyBorder="1"/>
    <xf numFmtId="0" fontId="4" fillId="0" borderId="5" xfId="1" applyBorder="1" applyAlignment="1">
      <alignment horizontal="right"/>
    </xf>
    <xf numFmtId="0" fontId="2" fillId="0" borderId="5" xfId="1" applyFont="1" applyBorder="1" applyAlignment="1">
      <alignment horizontal="left"/>
    </xf>
    <xf numFmtId="0" fontId="4" fillId="0" borderId="0" xfId="1" applyAlignment="1">
      <alignment horizontal="center"/>
    </xf>
    <xf numFmtId="0" fontId="0" fillId="0" borderId="5" xfId="1" applyFont="1" applyBorder="1"/>
    <xf numFmtId="0" fontId="6" fillId="0" borderId="5" xfId="1" applyFont="1" applyBorder="1"/>
    <xf numFmtId="0" fontId="4" fillId="0" borderId="5" xfId="1" applyFont="1" applyBorder="1"/>
    <xf numFmtId="0" fontId="4" fillId="0" borderId="5" xfId="1" applyFont="1" applyBorder="1" applyAlignment="1">
      <alignment horizontal="center"/>
    </xf>
    <xf numFmtId="0" fontId="0" fillId="2" borderId="5" xfId="0" applyFill="1" applyBorder="1"/>
    <xf numFmtId="0" fontId="0" fillId="0" borderId="5" xfId="0" applyBorder="1"/>
    <xf numFmtId="0" fontId="7" fillId="0" borderId="5" xfId="2" applyBorder="1"/>
    <xf numFmtId="0" fontId="4" fillId="0" borderId="5" xfId="0" applyFont="1" applyBorder="1"/>
    <xf numFmtId="0" fontId="1" fillId="2" borderId="5" xfId="1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2" borderId="5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ryan_mckernan@me.com" TargetMode="External"/><Relationship Id="rId13" Type="http://schemas.openxmlformats.org/officeDocument/2006/relationships/hyperlink" Target="mailto:bobherman0818@gmail.com" TargetMode="External"/><Relationship Id="rId18" Type="http://schemas.openxmlformats.org/officeDocument/2006/relationships/hyperlink" Target="mailto:jesaylor23@gmail.com" TargetMode="External"/><Relationship Id="rId3" Type="http://schemas.openxmlformats.org/officeDocument/2006/relationships/hyperlink" Target="mailto:mom1024@gmail.com" TargetMode="External"/><Relationship Id="rId21" Type="http://schemas.openxmlformats.org/officeDocument/2006/relationships/hyperlink" Target="mailto:mlewullis@yahoo.com" TargetMode="External"/><Relationship Id="rId7" Type="http://schemas.openxmlformats.org/officeDocument/2006/relationships/hyperlink" Target="mailto:kimtaglieber@gmail.com" TargetMode="External"/><Relationship Id="rId12" Type="http://schemas.openxmlformats.org/officeDocument/2006/relationships/hyperlink" Target="mailto:maabaseballkep13@gmail.com" TargetMode="External"/><Relationship Id="rId17" Type="http://schemas.openxmlformats.org/officeDocument/2006/relationships/hyperlink" Target="mailto:umpired27@comcast.net" TargetMode="External"/><Relationship Id="rId2" Type="http://schemas.openxmlformats.org/officeDocument/2006/relationships/hyperlink" Target="mailto:dhyland10@yahoo.com" TargetMode="External"/><Relationship Id="rId16" Type="http://schemas.openxmlformats.org/officeDocument/2006/relationships/hyperlink" Target="mailto:coachbennett007@gmail.com" TargetMode="External"/><Relationship Id="rId20" Type="http://schemas.openxmlformats.org/officeDocument/2006/relationships/hyperlink" Target="mailto:lynncaldwell@yahoo.com" TargetMode="External"/><Relationship Id="rId1" Type="http://schemas.openxmlformats.org/officeDocument/2006/relationships/hyperlink" Target="mailto:jhay1106@gmail.com" TargetMode="External"/><Relationship Id="rId6" Type="http://schemas.openxmlformats.org/officeDocument/2006/relationships/hyperlink" Target="mailto:keystonepower24@gmail.com" TargetMode="External"/><Relationship Id="rId11" Type="http://schemas.openxmlformats.org/officeDocument/2006/relationships/hyperlink" Target="mailto:colleenperry03@yahoo.com" TargetMode="External"/><Relationship Id="rId5" Type="http://schemas.openxmlformats.org/officeDocument/2006/relationships/hyperlink" Target="mailto:nsperez910@gmail.com" TargetMode="External"/><Relationship Id="rId15" Type="http://schemas.openxmlformats.org/officeDocument/2006/relationships/hyperlink" Target="mailto:ed.tabbut@zurichna.com" TargetMode="External"/><Relationship Id="rId10" Type="http://schemas.openxmlformats.org/officeDocument/2006/relationships/hyperlink" Target="mailto:dwalters215@gmail.com" TargetMode="External"/><Relationship Id="rId19" Type="http://schemas.openxmlformats.org/officeDocument/2006/relationships/hyperlink" Target="mailto:jaelmer2023@gmail.com" TargetMode="External"/><Relationship Id="rId4" Type="http://schemas.openxmlformats.org/officeDocument/2006/relationships/hyperlink" Target="mailto:McCannRoofing@yahoo.com" TargetMode="External"/><Relationship Id="rId9" Type="http://schemas.openxmlformats.org/officeDocument/2006/relationships/hyperlink" Target="mailto:trumanlax@yahoo.com" TargetMode="External"/><Relationship Id="rId14" Type="http://schemas.openxmlformats.org/officeDocument/2006/relationships/hyperlink" Target="mailto:cubs_hoosiers@yahoo.com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8" sqref="J18"/>
    </sheetView>
  </sheetViews>
  <sheetFormatPr defaultRowHeight="12.5" x14ac:dyDescent="0.25"/>
  <cols>
    <col min="1" max="1" width="5.81640625" style="20" customWidth="1"/>
    <col min="2" max="4" width="9.1796875" style="20"/>
    <col min="5" max="5" width="2.7265625" style="6" customWidth="1"/>
    <col min="6" max="6" width="24.7265625" style="6" customWidth="1"/>
    <col min="7" max="7" width="4.7265625" style="20" customWidth="1"/>
    <col min="8" max="8" width="4.7265625" style="6" customWidth="1"/>
    <col min="9" max="9" width="24.7265625" style="6" customWidth="1"/>
    <col min="10" max="10" width="4.7265625" style="6" customWidth="1"/>
    <col min="11" max="11" width="25.26953125" style="6" customWidth="1"/>
    <col min="12" max="12" width="41.1796875" style="6" customWidth="1"/>
    <col min="13" max="13" width="9.1796875" style="6" customWidth="1"/>
    <col min="14" max="14" width="10.7265625" style="20" hidden="1" customWidth="1"/>
    <col min="15" max="16" width="2.7265625" style="20" hidden="1" customWidth="1"/>
    <col min="17" max="17" width="10.7265625" style="20" hidden="1" customWidth="1"/>
    <col min="18" max="18" width="2.7265625" style="6" hidden="1" customWidth="1"/>
    <col min="19" max="19" width="10.7265625" style="20" hidden="1" customWidth="1"/>
    <col min="20" max="21" width="2.7265625" style="20" hidden="1" customWidth="1"/>
    <col min="22" max="22" width="10.7265625" style="20" hidden="1" customWidth="1"/>
    <col min="23" max="23" width="2.7265625" style="6" hidden="1" customWidth="1"/>
    <col min="24" max="24" width="3.7265625" style="20" customWidth="1"/>
    <col min="25" max="25" width="22.7265625" style="6" customWidth="1"/>
    <col min="26" max="26" width="20.7265625" style="6" hidden="1" customWidth="1"/>
    <col min="27" max="27" width="9.1796875" style="6" hidden="1" customWidth="1"/>
    <col min="28" max="253" width="9.1796875" style="6"/>
    <col min="254" max="254" width="5.81640625" style="6" customWidth="1"/>
    <col min="255" max="256" width="9.1796875" style="6"/>
    <col min="257" max="257" width="2.7265625" style="6" customWidth="1"/>
  </cols>
  <sheetData>
    <row r="1" spans="1:27" ht="15.5" x14ac:dyDescent="0.35">
      <c r="A1" s="4" t="s">
        <v>0</v>
      </c>
      <c r="B1" s="4" t="s">
        <v>1</v>
      </c>
      <c r="C1" s="4" t="s">
        <v>2</v>
      </c>
      <c r="D1" s="4" t="s">
        <v>3</v>
      </c>
      <c r="E1" s="5"/>
      <c r="F1" s="29" t="s">
        <v>27</v>
      </c>
      <c r="G1" s="29"/>
      <c r="H1" s="29"/>
      <c r="I1" s="29"/>
      <c r="J1" s="29"/>
      <c r="K1" s="4" t="s">
        <v>5</v>
      </c>
      <c r="L1" s="4" t="s">
        <v>38</v>
      </c>
      <c r="N1" s="29" t="s">
        <v>4</v>
      </c>
      <c r="O1" s="29"/>
      <c r="P1" s="29"/>
      <c r="Q1" s="29"/>
      <c r="S1" s="29" t="s">
        <v>28</v>
      </c>
      <c r="T1" s="29"/>
      <c r="U1" s="29"/>
      <c r="V1" s="29"/>
      <c r="X1" s="7" t="s">
        <v>29</v>
      </c>
      <c r="Y1" s="7" t="s">
        <v>30</v>
      </c>
      <c r="Z1" s="7" t="s">
        <v>31</v>
      </c>
      <c r="AA1" s="7" t="s">
        <v>5</v>
      </c>
    </row>
    <row r="2" spans="1:27" ht="13" x14ac:dyDescent="0.3">
      <c r="A2" s="8">
        <v>1</v>
      </c>
      <c r="B2" s="9">
        <f>+C2</f>
        <v>44391</v>
      </c>
      <c r="C2" s="10">
        <v>44391</v>
      </c>
      <c r="D2" s="11">
        <v>0.70833333333333337</v>
      </c>
      <c r="E2" s="12"/>
      <c r="F2" s="13" t="str">
        <f>+N2</f>
        <v>D27 - Lower Perkiomen LL</v>
      </c>
      <c r="G2" s="8">
        <v>8</v>
      </c>
      <c r="H2" s="8" t="s">
        <v>6</v>
      </c>
      <c r="I2" s="13" t="str">
        <f>+Q2</f>
        <v>D22 - Plymouth LL</v>
      </c>
      <c r="J2" s="8">
        <v>10</v>
      </c>
      <c r="K2" s="23" t="s">
        <v>39</v>
      </c>
      <c r="L2" s="24" t="s">
        <v>118</v>
      </c>
      <c r="M2" s="15"/>
      <c r="N2" s="8" t="str">
        <f>+Y2</f>
        <v>D27 - Lower Perkiomen LL</v>
      </c>
      <c r="O2" s="8"/>
      <c r="P2" s="8"/>
      <c r="Q2" s="8" t="str">
        <f>+Y3</f>
        <v>D22 - Plymouth LL</v>
      </c>
      <c r="R2" s="15"/>
      <c r="S2" s="8"/>
      <c r="T2" s="8"/>
      <c r="U2" s="8"/>
      <c r="V2" s="8"/>
      <c r="W2" s="15"/>
      <c r="X2" s="16">
        <v>1</v>
      </c>
      <c r="Y2" s="23" t="s">
        <v>41</v>
      </c>
      <c r="Z2" s="21"/>
      <c r="AA2" s="16" t="str">
        <f t="shared" ref="AA2:AA8" si="0">IF(Z2="","",COUNTIF($K$2:$K$15,$Z2))</f>
        <v/>
      </c>
    </row>
    <row r="3" spans="1:27" ht="13" x14ac:dyDescent="0.3">
      <c r="A3" s="8">
        <v>2</v>
      </c>
      <c r="B3" s="9">
        <f>+C3</f>
        <v>44391</v>
      </c>
      <c r="C3" s="10">
        <v>44391</v>
      </c>
      <c r="D3" s="11">
        <v>0.70833333333333337</v>
      </c>
      <c r="E3" s="12"/>
      <c r="F3" s="13" t="str">
        <f>+N3</f>
        <v>D21 - Middletown LL</v>
      </c>
      <c r="G3" s="8">
        <v>15</v>
      </c>
      <c r="H3" s="8" t="s">
        <v>6</v>
      </c>
      <c r="I3" s="13" t="str">
        <f>+Q3</f>
        <v>D19 - Drexel Hill LL</v>
      </c>
      <c r="J3" s="8">
        <v>5</v>
      </c>
      <c r="K3" s="23" t="s">
        <v>40</v>
      </c>
      <c r="L3" s="24" t="s">
        <v>119</v>
      </c>
      <c r="M3" s="15"/>
      <c r="N3" s="8" t="str">
        <f>+Y4</f>
        <v>D21 - Middletown LL</v>
      </c>
      <c r="O3" s="8"/>
      <c r="P3" s="8"/>
      <c r="Q3" s="8" t="str">
        <f>+Y5</f>
        <v>D19 - Drexel Hill LL</v>
      </c>
      <c r="R3" s="15"/>
      <c r="S3" s="8"/>
      <c r="T3" s="8"/>
      <c r="U3" s="8"/>
      <c r="V3" s="8"/>
      <c r="W3" s="15"/>
      <c r="X3" s="16">
        <f>+X2+1</f>
        <v>2</v>
      </c>
      <c r="Y3" s="23" t="s">
        <v>42</v>
      </c>
      <c r="Z3" s="21"/>
      <c r="AA3" s="16" t="str">
        <f t="shared" si="0"/>
        <v/>
      </c>
    </row>
    <row r="4" spans="1:27" ht="13" x14ac:dyDescent="0.3">
      <c r="A4" s="8"/>
      <c r="B4" s="8"/>
      <c r="C4" s="10"/>
      <c r="D4" s="11"/>
      <c r="E4" s="12"/>
      <c r="F4" s="14"/>
      <c r="G4" s="14"/>
      <c r="H4" s="14"/>
      <c r="I4" s="14"/>
      <c r="J4" s="8"/>
      <c r="K4" s="23"/>
      <c r="L4" s="14"/>
      <c r="M4" s="15"/>
      <c r="N4" s="8"/>
      <c r="O4" s="8"/>
      <c r="P4" s="8"/>
      <c r="Q4" s="8"/>
      <c r="R4" s="15"/>
      <c r="S4" s="8"/>
      <c r="T4" s="8"/>
      <c r="U4" s="8"/>
      <c r="V4" s="8"/>
      <c r="W4" s="15"/>
      <c r="X4" s="16">
        <f t="shared" ref="X4:X7" si="1">+X3+1</f>
        <v>3</v>
      </c>
      <c r="Y4" s="23" t="s">
        <v>43</v>
      </c>
      <c r="Z4" s="21"/>
      <c r="AA4" s="16" t="str">
        <f t="shared" si="0"/>
        <v/>
      </c>
    </row>
    <row r="5" spans="1:27" ht="13" x14ac:dyDescent="0.3">
      <c r="A5" s="8">
        <v>3</v>
      </c>
      <c r="B5" s="9">
        <f>+C5</f>
        <v>44392</v>
      </c>
      <c r="C5" s="10">
        <v>44392</v>
      </c>
      <c r="D5" s="11">
        <v>0.70833333333333337</v>
      </c>
      <c r="E5" s="12"/>
      <c r="F5" s="14" t="str">
        <f>IF($G2+$J2&gt;0,(IF($G2&gt;$J2,CONCATENATE(S5,$F2),CONCATENATE(S5,$I2))),N5)</f>
        <v>D22 - Plymouth LL</v>
      </c>
      <c r="G5" s="8">
        <v>18</v>
      </c>
      <c r="H5" s="8" t="s">
        <v>6</v>
      </c>
      <c r="I5" s="14" t="str">
        <f>IF($G3+$J3&gt;0,(IF($G3&gt;$J3,CONCATENATE(V5,$F3),CONCATENATE(V5,$I3))),Q5)</f>
        <v>D21 - Middletown LL</v>
      </c>
      <c r="J5" s="8">
        <v>4</v>
      </c>
      <c r="K5" s="23" t="s">
        <v>40</v>
      </c>
      <c r="L5" s="24" t="s">
        <v>120</v>
      </c>
      <c r="M5" s="15"/>
      <c r="N5" s="8" t="s">
        <v>15</v>
      </c>
      <c r="O5" s="8">
        <v>2</v>
      </c>
      <c r="P5" s="8">
        <v>3</v>
      </c>
      <c r="Q5" s="8" t="s">
        <v>16</v>
      </c>
      <c r="R5" s="15"/>
      <c r="S5" s="8"/>
      <c r="T5" s="8"/>
      <c r="U5" s="8"/>
      <c r="V5" s="8"/>
      <c r="W5" s="15"/>
      <c r="X5" s="16">
        <f t="shared" si="1"/>
        <v>4</v>
      </c>
      <c r="Y5" s="23" t="s">
        <v>44</v>
      </c>
      <c r="Z5" s="23"/>
      <c r="AA5" s="16" t="str">
        <f t="shared" si="0"/>
        <v/>
      </c>
    </row>
    <row r="6" spans="1:27" ht="13" x14ac:dyDescent="0.3">
      <c r="A6" s="8">
        <v>4</v>
      </c>
      <c r="B6" s="9">
        <f>+C6</f>
        <v>44392</v>
      </c>
      <c r="C6" s="10">
        <v>44392</v>
      </c>
      <c r="D6" s="11">
        <v>0.70833333333333337</v>
      </c>
      <c r="E6" s="12"/>
      <c r="F6" s="14" t="str">
        <f>IF($G2+$J2&gt;0,(IF($G2&lt;$J2,CONCATENATE(S6,$F2),CONCATENATE(S6,$I2))),N6)</f>
        <v>D27 - Lower Perkiomen LL</v>
      </c>
      <c r="G6" s="8">
        <v>15</v>
      </c>
      <c r="H6" s="8" t="s">
        <v>6</v>
      </c>
      <c r="I6" s="14" t="str">
        <f>IF($G3+$J3&gt;0,(IF($G3&lt;$J3,CONCATENATE(V6,$F3),CONCATENATE(V6,$I3))),Q6)</f>
        <v>D19 - Drexel Hill LL</v>
      </c>
      <c r="J6" s="8">
        <v>0</v>
      </c>
      <c r="K6" s="23" t="s">
        <v>39</v>
      </c>
      <c r="L6" s="24" t="s">
        <v>121</v>
      </c>
      <c r="M6" s="15"/>
      <c r="N6" s="8" t="s">
        <v>10</v>
      </c>
      <c r="O6" s="8">
        <v>2</v>
      </c>
      <c r="P6" s="8">
        <v>3</v>
      </c>
      <c r="Q6" s="8" t="s">
        <v>8</v>
      </c>
      <c r="R6" s="15"/>
      <c r="S6" s="8"/>
      <c r="T6" s="8"/>
      <c r="U6" s="8"/>
      <c r="V6" s="8"/>
      <c r="W6" s="15"/>
      <c r="X6" s="16">
        <f t="shared" si="1"/>
        <v>5</v>
      </c>
      <c r="Y6" s="21"/>
      <c r="Z6" s="21"/>
      <c r="AA6" s="16" t="str">
        <f t="shared" si="0"/>
        <v/>
      </c>
    </row>
    <row r="7" spans="1:27" ht="13" x14ac:dyDescent="0.3">
      <c r="A7" s="8"/>
      <c r="B7" s="8"/>
      <c r="C7" s="10"/>
      <c r="D7" s="11"/>
      <c r="E7" s="12"/>
      <c r="F7" s="14"/>
      <c r="G7" s="14"/>
      <c r="H7" s="14"/>
      <c r="J7" s="8"/>
      <c r="K7" s="23"/>
      <c r="L7" s="14"/>
      <c r="M7" s="15"/>
      <c r="N7" s="8"/>
      <c r="O7" s="8"/>
      <c r="P7" s="8"/>
      <c r="Q7" s="8"/>
      <c r="R7" s="15"/>
      <c r="S7" s="8"/>
      <c r="T7" s="8"/>
      <c r="U7" s="8"/>
      <c r="V7" s="8"/>
      <c r="W7" s="15"/>
      <c r="X7" s="16">
        <f t="shared" si="1"/>
        <v>6</v>
      </c>
      <c r="Y7" s="17"/>
      <c r="Z7" s="17"/>
      <c r="AA7" s="16" t="str">
        <f t="shared" si="0"/>
        <v/>
      </c>
    </row>
    <row r="8" spans="1:27" ht="13" x14ac:dyDescent="0.3">
      <c r="A8" s="8">
        <v>5</v>
      </c>
      <c r="B8" s="9">
        <f>+C8</f>
        <v>44393</v>
      </c>
      <c r="C8" s="10">
        <v>44393</v>
      </c>
      <c r="D8" s="11">
        <v>0.70833333333333337</v>
      </c>
      <c r="E8" s="12"/>
      <c r="F8" s="14" t="str">
        <f>IF($G6+$J6&gt;0,(IF($G6&gt;$J6,CONCATENATE(S8,$F6),CONCATENATE(S8,$I6))),N8)</f>
        <v>D27 - Lower Perkiomen LL</v>
      </c>
      <c r="G8" s="8">
        <v>25</v>
      </c>
      <c r="H8" s="8" t="s">
        <v>6</v>
      </c>
      <c r="I8" s="14" t="str">
        <f>IF($G5+$J5&gt;0,(IF($G5&lt;$J5,CONCATENATE(V8,$F5),CONCATENATE(V8,$I5))),Q8)</f>
        <v>D21 - Middletown LL</v>
      </c>
      <c r="J8" s="8">
        <v>4</v>
      </c>
      <c r="K8" s="23" t="s">
        <v>40</v>
      </c>
      <c r="L8" s="24" t="s">
        <v>122</v>
      </c>
      <c r="N8" s="8" t="s">
        <v>11</v>
      </c>
      <c r="O8" s="8">
        <v>6</v>
      </c>
      <c r="P8" s="8">
        <v>5</v>
      </c>
      <c r="Q8" s="8" t="s">
        <v>9</v>
      </c>
      <c r="S8" s="8"/>
      <c r="T8" s="8"/>
      <c r="U8" s="8"/>
      <c r="V8" s="8"/>
      <c r="W8" s="15"/>
      <c r="X8" s="16"/>
      <c r="Y8" s="17"/>
      <c r="Z8" s="17"/>
      <c r="AA8" s="16" t="str">
        <f t="shared" si="0"/>
        <v/>
      </c>
    </row>
    <row r="9" spans="1:27" ht="13" x14ac:dyDescent="0.3">
      <c r="A9" s="8"/>
      <c r="B9" s="8"/>
      <c r="C9" s="10"/>
      <c r="D9" s="11"/>
      <c r="E9" s="12"/>
      <c r="F9" s="14"/>
      <c r="G9" s="8"/>
      <c r="H9" s="8"/>
      <c r="J9" s="8"/>
      <c r="K9" s="23"/>
      <c r="L9" s="14"/>
      <c r="N9" s="8"/>
      <c r="O9" s="8"/>
      <c r="P9" s="8"/>
      <c r="Q9" s="8"/>
      <c r="S9" s="8"/>
      <c r="T9" s="8"/>
      <c r="U9" s="8"/>
      <c r="V9" s="8"/>
      <c r="W9" s="15"/>
      <c r="X9" s="16"/>
      <c r="Y9" s="17" t="s">
        <v>32</v>
      </c>
      <c r="Z9" s="17"/>
      <c r="AA9" s="8">
        <f>SUM(AA2:AA8)</f>
        <v>0</v>
      </c>
    </row>
    <row r="10" spans="1:27" ht="13" x14ac:dyDescent="0.3">
      <c r="A10" s="8">
        <v>6</v>
      </c>
      <c r="B10" s="9">
        <f>+C10</f>
        <v>44394</v>
      </c>
      <c r="C10" s="10">
        <v>44394</v>
      </c>
      <c r="D10" s="11">
        <v>0.44791666666666669</v>
      </c>
      <c r="E10" s="12"/>
      <c r="F10" s="14" t="str">
        <f>IF($G5+$J5&gt;0,(IF($G5&gt;$J5,CONCATENATE(S10,$F5),CONCATENATE(S10,$I5))),N10)</f>
        <v>D22 - Plymouth LL</v>
      </c>
      <c r="G10" s="8">
        <v>1</v>
      </c>
      <c r="H10" s="8" t="s">
        <v>6</v>
      </c>
      <c r="I10" s="14" t="str">
        <f>IF($G8+$J8&gt;0,(IF($G8&gt;$J8,CONCATENATE(V10,$F8),CONCATENATE(V10,$I8))),Q10)</f>
        <v>D27 - Lower Perkiomen LL</v>
      </c>
      <c r="J10" s="8">
        <v>16</v>
      </c>
      <c r="K10" s="23" t="s">
        <v>40</v>
      </c>
      <c r="L10" s="24" t="s">
        <v>123</v>
      </c>
      <c r="N10" s="8" t="s">
        <v>7</v>
      </c>
      <c r="O10" s="8">
        <v>5</v>
      </c>
      <c r="P10" s="8">
        <v>8</v>
      </c>
      <c r="Q10" s="8" t="s">
        <v>12</v>
      </c>
      <c r="S10" s="8"/>
      <c r="T10" s="8"/>
      <c r="U10" s="8"/>
      <c r="V10" s="8"/>
    </row>
    <row r="11" spans="1:27" ht="13" x14ac:dyDescent="0.3">
      <c r="A11" s="8"/>
      <c r="B11" s="9"/>
      <c r="C11" s="10"/>
      <c r="D11" s="11"/>
      <c r="E11" s="12"/>
      <c r="F11" s="14"/>
      <c r="G11" s="8"/>
      <c r="H11" s="8"/>
      <c r="I11" s="14"/>
      <c r="J11" s="8"/>
      <c r="K11" s="23"/>
      <c r="L11" s="22"/>
      <c r="N11" s="8"/>
      <c r="O11" s="8"/>
      <c r="P11" s="8"/>
      <c r="Q11" s="8"/>
      <c r="S11" s="8"/>
      <c r="T11" s="8"/>
      <c r="U11" s="8"/>
      <c r="V11" s="8"/>
    </row>
    <row r="12" spans="1:27" ht="13" x14ac:dyDescent="0.3">
      <c r="A12" s="8">
        <v>7</v>
      </c>
      <c r="B12" s="9">
        <f>+C12</f>
        <v>44395</v>
      </c>
      <c r="C12" s="10">
        <v>44395</v>
      </c>
      <c r="D12" s="11">
        <v>0.54166666666666663</v>
      </c>
      <c r="E12" s="12"/>
      <c r="F12" s="14" t="str">
        <f>IF($G10+$J10&gt;0,(IF($G10&gt;$J10,CONCATENATE(S12,$F10),CONCATENATE(S12,$I10))),N12)</f>
        <v>D27 - Lower Perkiomen LL</v>
      </c>
      <c r="G12" s="8">
        <v>11</v>
      </c>
      <c r="H12" s="8" t="s">
        <v>6</v>
      </c>
      <c r="I12" s="14" t="str">
        <f>IF(J10&gt;G10,F10,"If Necessary")</f>
        <v>D22 - Plymouth LL</v>
      </c>
      <c r="J12" s="8">
        <v>1</v>
      </c>
      <c r="K12" s="23" t="s">
        <v>40</v>
      </c>
      <c r="L12" s="24" t="s">
        <v>124</v>
      </c>
      <c r="N12" s="8" t="s">
        <v>13</v>
      </c>
      <c r="O12" s="8">
        <v>10</v>
      </c>
      <c r="P12" s="8">
        <v>10</v>
      </c>
      <c r="Q12" s="8" t="s">
        <v>14</v>
      </c>
      <c r="S12" s="8"/>
      <c r="T12" s="8"/>
      <c r="U12" s="8"/>
      <c r="V12" s="8"/>
    </row>
    <row r="13" spans="1:27" ht="13" x14ac:dyDescent="0.3">
      <c r="A13" s="8"/>
      <c r="B13" s="8"/>
      <c r="C13" s="10"/>
      <c r="D13" s="11"/>
      <c r="E13" s="18"/>
      <c r="F13" s="14"/>
      <c r="G13" s="16"/>
      <c r="H13" s="8"/>
      <c r="I13" s="8"/>
      <c r="J13" s="16"/>
      <c r="K13" s="23"/>
      <c r="L13" s="14"/>
      <c r="N13" s="8"/>
      <c r="O13" s="16"/>
      <c r="P13" s="16"/>
      <c r="Q13" s="8"/>
      <c r="S13" s="16"/>
      <c r="T13" s="16"/>
      <c r="U13" s="16"/>
      <c r="V13" s="16"/>
    </row>
    <row r="14" spans="1:27" ht="13" x14ac:dyDescent="0.3">
      <c r="A14" s="19" t="s">
        <v>17</v>
      </c>
      <c r="B14" s="8"/>
      <c r="C14" s="10"/>
      <c r="D14" s="11"/>
      <c r="E14" s="12"/>
      <c r="F14" s="14" t="str">
        <f>IF($G12+$J12&gt;0,(IF($G12&gt;$J12,$F12,$I12)),(IF($G10+$J10&gt;0,(IF($G10&gt;$J10,F10,$A14)),$A14)))</f>
        <v>D27 - Lower Perkiomen LL</v>
      </c>
      <c r="G14" s="8"/>
      <c r="H14" s="8"/>
      <c r="I14" s="14"/>
      <c r="J14" s="8"/>
      <c r="K14" s="22"/>
      <c r="L14" s="14"/>
      <c r="N14" s="8"/>
      <c r="O14" s="8"/>
      <c r="P14" s="8"/>
      <c r="Q14" s="8"/>
      <c r="S14" s="8"/>
      <c r="T14" s="8"/>
      <c r="U14" s="8"/>
      <c r="V14" s="8"/>
    </row>
  </sheetData>
  <mergeCells count="3">
    <mergeCell ref="F1:J1"/>
    <mergeCell ref="N1:Q1"/>
    <mergeCell ref="S1:V1"/>
  </mergeCells>
  <phoneticPr fontId="3" type="noConversion"/>
  <printOptions horizontalCentered="1"/>
  <pageMargins left="0.25" right="0.25" top="1" bottom="1" header="0.5" footer="0.5"/>
  <pageSetup scale="67" orientation="landscape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7"/>
  <sheetViews>
    <sheetView workbookViewId="0">
      <selection activeCell="E15" sqref="E15"/>
    </sheetView>
  </sheetViews>
  <sheetFormatPr defaultRowHeight="12.5" x14ac:dyDescent="0.25"/>
  <cols>
    <col min="1" max="5" width="20.7265625" style="1" customWidth="1"/>
    <col min="6" max="6" width="11.7265625" style="1" customWidth="1"/>
    <col min="7" max="8" width="12.7265625" customWidth="1"/>
  </cols>
  <sheetData>
    <row r="3" spans="1:13" x14ac:dyDescent="0.25">
      <c r="A3" s="1" t="str">
        <f>+SCHEDULE!F2</f>
        <v>D27 - Lower Perkiomen LL</v>
      </c>
    </row>
    <row r="4" spans="1:13" ht="11.9" customHeight="1" x14ac:dyDescent="0.25">
      <c r="A4" s="33" t="s">
        <v>33</v>
      </c>
      <c r="B4" s="1" t="str">
        <f>+SCHEDULE!F5</f>
        <v>D22 - Plymouth LL</v>
      </c>
      <c r="G4" s="1"/>
      <c r="H4" s="1"/>
      <c r="I4" s="1"/>
      <c r="J4" s="1"/>
      <c r="K4" s="1"/>
      <c r="L4" s="1"/>
      <c r="M4" s="1"/>
    </row>
    <row r="5" spans="1:13" ht="11.9" customHeight="1" x14ac:dyDescent="0.25">
      <c r="A5" s="32"/>
      <c r="B5" s="33" t="s">
        <v>35</v>
      </c>
      <c r="G5" s="1"/>
      <c r="H5" s="1"/>
      <c r="I5" s="1"/>
      <c r="J5" s="1"/>
      <c r="K5" s="1"/>
      <c r="L5" s="1"/>
      <c r="M5" s="1"/>
    </row>
    <row r="6" spans="1:13" ht="11.9" customHeight="1" x14ac:dyDescent="0.25">
      <c r="A6" s="1" t="str">
        <f>+SCHEDULE!I2</f>
        <v>D22 - Plymouth LL</v>
      </c>
      <c r="B6" s="31"/>
      <c r="C6" s="1" t="str">
        <f>+SCHEDULE!F10</f>
        <v>D22 - Plymouth LL</v>
      </c>
      <c r="G6" s="1"/>
      <c r="H6" s="1"/>
      <c r="I6" s="1"/>
      <c r="J6" s="1"/>
      <c r="K6" s="1"/>
      <c r="L6" s="1"/>
      <c r="M6" s="1"/>
    </row>
    <row r="7" spans="1:13" ht="11.9" customHeight="1" x14ac:dyDescent="0.25">
      <c r="B7" s="31"/>
      <c r="C7" s="30" t="s">
        <v>36</v>
      </c>
      <c r="G7" s="1"/>
      <c r="H7" s="1"/>
      <c r="I7" s="1"/>
      <c r="J7" s="1"/>
      <c r="K7" s="1"/>
      <c r="L7" s="1"/>
      <c r="M7" s="1"/>
    </row>
    <row r="8" spans="1:13" ht="11.9" customHeight="1" x14ac:dyDescent="0.25">
      <c r="A8" s="1" t="str">
        <f>+SCHEDULE!F3</f>
        <v>D21 - Middletown LL</v>
      </c>
      <c r="B8" s="31"/>
      <c r="C8" s="31"/>
      <c r="G8" s="1"/>
      <c r="H8" s="1"/>
      <c r="I8" s="1"/>
      <c r="J8" s="1"/>
      <c r="K8" s="1"/>
      <c r="L8" s="1"/>
      <c r="M8" s="1"/>
    </row>
    <row r="9" spans="1:13" ht="11.9" customHeight="1" x14ac:dyDescent="0.25">
      <c r="A9" s="33" t="s">
        <v>34</v>
      </c>
      <c r="B9" s="32"/>
      <c r="C9" s="31"/>
      <c r="G9" s="1"/>
      <c r="H9" s="1"/>
      <c r="I9" s="1"/>
      <c r="J9" s="1"/>
      <c r="K9" s="1"/>
      <c r="L9" s="1"/>
      <c r="M9" s="1"/>
    </row>
    <row r="10" spans="1:13" ht="11.9" customHeight="1" x14ac:dyDescent="0.25">
      <c r="A10" s="32"/>
      <c r="B10" s="1" t="str">
        <f>+SCHEDULE!I5</f>
        <v>D21 - Middletown LL</v>
      </c>
      <c r="C10" s="31"/>
      <c r="D10" s="1" t="str">
        <f>+SCHEDULE!F12</f>
        <v>D27 - Lower Perkiomen LL</v>
      </c>
      <c r="G10" s="1"/>
      <c r="H10" s="1"/>
      <c r="I10" s="1"/>
      <c r="J10" s="1"/>
      <c r="K10" s="1"/>
      <c r="L10" s="1"/>
      <c r="M10" s="1"/>
    </row>
    <row r="11" spans="1:13" ht="11.9" customHeight="1" x14ac:dyDescent="0.25">
      <c r="A11" s="1" t="str">
        <f>+SCHEDULE!I3</f>
        <v>D19 - Drexel Hill LL</v>
      </c>
      <c r="C11" s="31"/>
      <c r="D11" s="33" t="s">
        <v>37</v>
      </c>
      <c r="G11" s="1"/>
      <c r="H11" s="1"/>
      <c r="I11" s="1"/>
      <c r="J11" s="1"/>
      <c r="K11" s="1"/>
      <c r="L11" s="1"/>
      <c r="M11" s="1"/>
    </row>
    <row r="12" spans="1:13" ht="11.9" customHeight="1" x14ac:dyDescent="0.25">
      <c r="C12" s="31"/>
      <c r="D12" s="31"/>
      <c r="G12" s="1"/>
      <c r="H12" s="1"/>
      <c r="I12" s="1"/>
      <c r="J12" s="1"/>
      <c r="K12" s="1"/>
      <c r="L12" s="1"/>
      <c r="M12" s="1"/>
    </row>
    <row r="13" spans="1:13" ht="11.9" customHeight="1" x14ac:dyDescent="0.25">
      <c r="C13" s="31"/>
      <c r="D13" s="31"/>
      <c r="G13" s="1"/>
      <c r="H13" s="1"/>
      <c r="I13" s="1"/>
      <c r="J13" s="1"/>
      <c r="K13" s="1"/>
      <c r="L13" s="1"/>
      <c r="M13" s="1"/>
    </row>
    <row r="14" spans="1:13" ht="11.9" customHeight="1" x14ac:dyDescent="0.25">
      <c r="B14" s="2" t="str">
        <f>+SCHEDULE!I8</f>
        <v>D21 - Middletown LL</v>
      </c>
      <c r="C14" s="31"/>
      <c r="D14" s="31"/>
      <c r="G14" s="1"/>
      <c r="H14" s="1"/>
      <c r="I14" s="1"/>
      <c r="J14" s="1"/>
      <c r="K14" s="1"/>
      <c r="L14" s="1"/>
      <c r="M14" s="1"/>
    </row>
    <row r="15" spans="1:13" ht="11.9" customHeight="1" x14ac:dyDescent="0.25">
      <c r="A15" s="2" t="str">
        <f>+SCHEDULE!F6</f>
        <v>D27 - Lower Perkiomen LL</v>
      </c>
      <c r="B15" s="33" t="s">
        <v>18</v>
      </c>
      <c r="C15" s="32"/>
      <c r="D15" s="31"/>
      <c r="E15" s="3" t="str">
        <f>+SCHEDULE!F14</f>
        <v>D27 - Lower Perkiomen LL</v>
      </c>
      <c r="G15" s="1"/>
      <c r="H15" s="1"/>
      <c r="I15" s="1"/>
      <c r="J15" s="1"/>
      <c r="K15" s="1"/>
      <c r="L15" s="1"/>
      <c r="M15" s="1"/>
    </row>
    <row r="16" spans="1:13" ht="11.9" customHeight="1" x14ac:dyDescent="0.25">
      <c r="A16" s="33" t="s">
        <v>19</v>
      </c>
      <c r="B16" s="32"/>
      <c r="C16" s="1" t="str">
        <f>+SCHEDULE!I10</f>
        <v>D27 - Lower Perkiomen LL</v>
      </c>
      <c r="D16" s="31"/>
      <c r="G16" s="1"/>
      <c r="H16" s="1"/>
      <c r="I16" s="1"/>
      <c r="J16" s="1"/>
      <c r="K16" s="1"/>
      <c r="L16" s="1"/>
      <c r="M16" s="1"/>
    </row>
    <row r="17" spans="1:13" ht="11.9" customHeight="1" x14ac:dyDescent="0.25">
      <c r="A17" s="32"/>
      <c r="B17" s="2" t="str">
        <f>+SCHEDULE!F8</f>
        <v>D27 - Lower Perkiomen LL</v>
      </c>
      <c r="D17" s="31"/>
      <c r="G17" s="1"/>
      <c r="H17" s="1"/>
      <c r="I17" s="1"/>
      <c r="J17" s="1"/>
      <c r="K17" s="1"/>
      <c r="L17" s="1"/>
      <c r="M17" s="1"/>
    </row>
    <row r="18" spans="1:13" ht="11.9" customHeight="1" x14ac:dyDescent="0.25">
      <c r="A18" s="2" t="str">
        <f>+SCHEDULE!I6</f>
        <v>D19 - Drexel Hill LL</v>
      </c>
      <c r="D18" s="31"/>
      <c r="G18" s="1"/>
      <c r="H18" s="1"/>
      <c r="I18" s="1"/>
      <c r="J18" s="1"/>
      <c r="K18" s="1"/>
      <c r="L18" s="1"/>
      <c r="M18" s="1"/>
    </row>
    <row r="19" spans="1:13" ht="11.9" customHeight="1" x14ac:dyDescent="0.25">
      <c r="D19" s="31"/>
      <c r="G19" s="1"/>
      <c r="H19" s="1"/>
      <c r="I19" s="1"/>
      <c r="J19" s="1"/>
      <c r="K19" s="1"/>
      <c r="L19" s="1"/>
      <c r="M19" s="1"/>
    </row>
    <row r="20" spans="1:13" ht="11.9" customHeight="1" x14ac:dyDescent="0.25">
      <c r="D20" s="32"/>
      <c r="G20" s="1"/>
      <c r="H20" s="1"/>
      <c r="I20" s="1"/>
      <c r="J20" s="1"/>
      <c r="K20" s="1"/>
      <c r="L20" s="1"/>
    </row>
    <row r="21" spans="1:13" ht="11.9" customHeight="1" x14ac:dyDescent="0.25">
      <c r="D21" s="2" t="str">
        <f>+SCHEDULE!I12</f>
        <v>D22 - Plymouth LL</v>
      </c>
      <c r="G21" s="1"/>
      <c r="H21" s="1"/>
      <c r="I21" s="1"/>
      <c r="J21" s="1"/>
      <c r="K21" s="1"/>
      <c r="L21" s="1"/>
    </row>
    <row r="22" spans="1:13" ht="11.9" customHeight="1" x14ac:dyDescent="0.25">
      <c r="G22" s="1"/>
      <c r="H22" s="1"/>
      <c r="I22" s="1"/>
      <c r="J22" s="1"/>
      <c r="K22" s="1"/>
      <c r="L22" s="1"/>
    </row>
    <row r="23" spans="1:13" ht="11.9" customHeight="1" x14ac:dyDescent="0.25">
      <c r="G23" s="1"/>
      <c r="H23" s="1"/>
      <c r="I23" s="1"/>
      <c r="J23" s="1"/>
      <c r="K23" s="1"/>
      <c r="L23" s="1"/>
    </row>
    <row r="24" spans="1:13" ht="11.9" customHeight="1" x14ac:dyDescent="0.25">
      <c r="G24" s="1"/>
      <c r="H24" s="1"/>
      <c r="I24" s="1"/>
      <c r="J24" s="1"/>
      <c r="K24" s="1"/>
      <c r="L24" s="1"/>
    </row>
    <row r="25" spans="1:13" ht="11.9" customHeight="1" x14ac:dyDescent="0.25">
      <c r="G25" s="1"/>
      <c r="H25" s="1"/>
      <c r="I25" s="1"/>
      <c r="J25" s="1"/>
      <c r="K25" s="1"/>
      <c r="L25" s="1"/>
    </row>
    <row r="26" spans="1:13" ht="11.9" customHeight="1" x14ac:dyDescent="0.25">
      <c r="G26" s="1"/>
      <c r="H26" s="1"/>
      <c r="I26" s="1"/>
      <c r="J26" s="1"/>
      <c r="K26" s="1"/>
      <c r="L26" s="1"/>
    </row>
    <row r="27" spans="1:13" ht="11.9" customHeight="1" x14ac:dyDescent="0.25">
      <c r="G27" s="1"/>
      <c r="H27" s="1"/>
      <c r="I27" s="1"/>
      <c r="J27" s="1"/>
      <c r="K27" s="1"/>
      <c r="L27" s="1"/>
    </row>
    <row r="28" spans="1:13" ht="11.9" customHeight="1" x14ac:dyDescent="0.25">
      <c r="G28" s="1"/>
      <c r="H28" s="1"/>
      <c r="I28" s="1"/>
      <c r="J28" s="1"/>
      <c r="K28" s="1"/>
      <c r="L28" s="1"/>
    </row>
    <row r="29" spans="1:13" ht="11.9" customHeight="1" x14ac:dyDescent="0.25">
      <c r="G29" s="1"/>
      <c r="H29" s="1"/>
      <c r="I29" s="1"/>
      <c r="J29" s="1"/>
      <c r="K29" s="1"/>
      <c r="L29" s="1"/>
    </row>
    <row r="30" spans="1:13" ht="11.9" customHeight="1" x14ac:dyDescent="0.25">
      <c r="G30" s="1"/>
      <c r="H30" s="1"/>
      <c r="I30" s="1"/>
      <c r="J30" s="1"/>
      <c r="K30" s="1"/>
      <c r="L30" s="1"/>
    </row>
    <row r="31" spans="1:13" ht="11.9" customHeight="1" x14ac:dyDescent="0.25">
      <c r="G31" s="1"/>
      <c r="H31" s="1"/>
      <c r="I31" s="1"/>
      <c r="J31" s="1"/>
      <c r="K31" s="1"/>
      <c r="L31" s="1"/>
    </row>
    <row r="32" spans="1:13" ht="11.9" customHeight="1" x14ac:dyDescent="0.25">
      <c r="G32" s="1"/>
      <c r="H32" s="1"/>
      <c r="I32" s="1"/>
      <c r="J32" s="1"/>
      <c r="K32" s="1"/>
      <c r="L32" s="1"/>
    </row>
    <row r="33" spans="7:13" ht="11.9" customHeight="1" x14ac:dyDescent="0.25">
      <c r="G33" s="1"/>
      <c r="H33" s="1"/>
      <c r="I33" s="1"/>
      <c r="J33" s="1"/>
      <c r="K33" s="1"/>
      <c r="L33" s="1"/>
    </row>
    <row r="34" spans="7:13" ht="11.9" customHeight="1" x14ac:dyDescent="0.25">
      <c r="G34" s="1"/>
      <c r="H34" s="1"/>
      <c r="I34" s="1"/>
      <c r="J34" s="1"/>
      <c r="K34" s="1"/>
      <c r="L34" s="1"/>
    </row>
    <row r="35" spans="7:13" ht="11.9" customHeight="1" x14ac:dyDescent="0.25">
      <c r="G35" s="1"/>
      <c r="H35" s="1"/>
      <c r="I35" s="1"/>
      <c r="J35" s="1"/>
      <c r="K35" s="1"/>
      <c r="L35" s="1"/>
    </row>
    <row r="36" spans="7:13" ht="11.9" customHeight="1" x14ac:dyDescent="0.25">
      <c r="G36" s="1"/>
      <c r="H36" s="1"/>
      <c r="I36" s="1"/>
      <c r="J36" s="1"/>
      <c r="K36" s="1"/>
      <c r="L36" s="1"/>
    </row>
    <row r="37" spans="7:13" ht="11.9" customHeight="1" x14ac:dyDescent="0.25">
      <c r="G37" s="1"/>
      <c r="H37" s="1"/>
      <c r="I37" s="1"/>
      <c r="J37" s="1"/>
      <c r="K37" s="1"/>
      <c r="L37" s="1"/>
    </row>
    <row r="38" spans="7:13" ht="11.9" customHeight="1" x14ac:dyDescent="0.25">
      <c r="G38" s="1"/>
      <c r="H38" s="1"/>
      <c r="I38" s="1"/>
      <c r="J38" s="1"/>
      <c r="K38" s="1"/>
      <c r="L38" s="1"/>
      <c r="M38" s="1"/>
    </row>
    <row r="39" spans="7:13" ht="11.9" customHeight="1" x14ac:dyDescent="0.25">
      <c r="G39" s="1"/>
      <c r="H39" s="1"/>
      <c r="I39" s="1"/>
      <c r="J39" s="1"/>
      <c r="K39" s="1"/>
      <c r="L39" s="1"/>
      <c r="M39" s="1"/>
    </row>
    <row r="40" spans="7:13" ht="11.9" customHeight="1" x14ac:dyDescent="0.25">
      <c r="G40" s="1"/>
      <c r="H40" s="1"/>
      <c r="I40" s="1"/>
      <c r="J40" s="1"/>
      <c r="K40" s="1"/>
      <c r="L40" s="1"/>
      <c r="M40" s="1"/>
    </row>
    <row r="41" spans="7:13" ht="11.9" customHeight="1" x14ac:dyDescent="0.25">
      <c r="G41" s="1"/>
      <c r="H41" s="1"/>
      <c r="I41" s="1"/>
      <c r="J41" s="1"/>
      <c r="K41" s="1"/>
      <c r="L41" s="1"/>
      <c r="M41" s="1"/>
    </row>
    <row r="42" spans="7:13" ht="11.9" customHeight="1" x14ac:dyDescent="0.25">
      <c r="G42" s="1"/>
      <c r="H42" s="1"/>
      <c r="I42" s="1"/>
      <c r="J42" s="1"/>
      <c r="K42" s="1"/>
      <c r="L42" s="1"/>
      <c r="M42" s="1"/>
    </row>
    <row r="43" spans="7:13" ht="11.9" customHeight="1" x14ac:dyDescent="0.25">
      <c r="G43" s="1"/>
      <c r="H43" s="1"/>
      <c r="I43" s="1"/>
      <c r="J43" s="1"/>
      <c r="K43" s="1"/>
      <c r="L43" s="1"/>
      <c r="M43" s="1"/>
    </row>
    <row r="44" spans="7:13" ht="11.9" customHeight="1" x14ac:dyDescent="0.25">
      <c r="G44" s="1"/>
      <c r="H44" s="1"/>
      <c r="I44" s="1"/>
      <c r="J44" s="1"/>
      <c r="K44" s="1"/>
      <c r="L44" s="1"/>
      <c r="M44" s="1"/>
    </row>
    <row r="45" spans="7:13" ht="11.9" customHeight="1" x14ac:dyDescent="0.25">
      <c r="G45" s="1"/>
      <c r="H45" s="1"/>
      <c r="I45" s="1"/>
      <c r="J45" s="1"/>
      <c r="K45" s="1"/>
      <c r="L45" s="1"/>
      <c r="M45" s="1"/>
    </row>
    <row r="46" spans="7:13" ht="11.9" customHeight="1" x14ac:dyDescent="0.25">
      <c r="G46" s="1"/>
      <c r="H46" s="1"/>
      <c r="I46" s="1"/>
      <c r="J46" s="1"/>
      <c r="K46" s="1"/>
      <c r="L46" s="1"/>
      <c r="M46" s="1"/>
    </row>
    <row r="47" spans="7:13" ht="11.9" customHeight="1" x14ac:dyDescent="0.25">
      <c r="G47" s="1"/>
      <c r="H47" s="1"/>
      <c r="I47" s="1"/>
      <c r="J47" s="1"/>
      <c r="K47" s="1"/>
      <c r="L47" s="1"/>
      <c r="M47" s="1"/>
    </row>
  </sheetData>
  <mergeCells count="7">
    <mergeCell ref="C7:C15"/>
    <mergeCell ref="D11:D20"/>
    <mergeCell ref="A4:A5"/>
    <mergeCell ref="A9:A10"/>
    <mergeCell ref="B5:B9"/>
    <mergeCell ref="A16:A17"/>
    <mergeCell ref="B15:B16"/>
  </mergeCells>
  <phoneticPr fontId="3" type="noConversion"/>
  <printOptions horizontalCentered="1"/>
  <pageMargins left="0.25" right="0.25" top="0.5" bottom="0.5" header="0.25" footer="0.25"/>
  <pageSetup orientation="landscape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0F2A-1A85-48E5-85AD-667F45042AEC}">
  <sheetPr>
    <pageSetUpPr fitToPage="1"/>
  </sheetPr>
  <dimension ref="A1:J20"/>
  <sheetViews>
    <sheetView workbookViewId="0">
      <selection activeCell="B2" sqref="B2"/>
    </sheetView>
  </sheetViews>
  <sheetFormatPr defaultRowHeight="12.5" x14ac:dyDescent="0.25"/>
  <cols>
    <col min="1" max="1" width="6.81640625" bestFit="1" customWidth="1"/>
    <col min="2" max="2" width="18.1796875" bestFit="1" customWidth="1"/>
    <col min="3" max="3" width="15.26953125" bestFit="1" customWidth="1"/>
    <col min="4" max="4" width="26.1796875" bestFit="1" customWidth="1"/>
    <col min="5" max="5" width="5.81640625" bestFit="1" customWidth="1"/>
    <col min="6" max="6" width="12.1796875" bestFit="1" customWidth="1"/>
    <col min="7" max="7" width="15" bestFit="1" customWidth="1"/>
    <col min="8" max="8" width="27.453125" bestFit="1" customWidth="1"/>
    <col min="9" max="9" width="5.81640625" bestFit="1" customWidth="1"/>
    <col min="10" max="10" width="12.1796875" bestFit="1" customWidth="1"/>
  </cols>
  <sheetData>
    <row r="1" spans="1:10" x14ac:dyDescent="0.25">
      <c r="A1" s="25" t="s">
        <v>45</v>
      </c>
      <c r="B1" s="25" t="s">
        <v>60</v>
      </c>
      <c r="C1" s="25" t="s">
        <v>134</v>
      </c>
      <c r="D1" s="25" t="s">
        <v>61</v>
      </c>
      <c r="E1" s="25" t="s">
        <v>62</v>
      </c>
      <c r="F1" s="25" t="s">
        <v>63</v>
      </c>
      <c r="G1" s="25" t="s">
        <v>135</v>
      </c>
      <c r="H1" s="25" t="str">
        <f>+D1</f>
        <v>E-Mail</v>
      </c>
      <c r="I1" s="25" t="str">
        <f t="shared" ref="I1:J1" si="0">+E1</f>
        <v>Home</v>
      </c>
      <c r="J1" s="25" t="str">
        <f t="shared" si="0"/>
        <v>Cell</v>
      </c>
    </row>
    <row r="2" spans="1:10" x14ac:dyDescent="0.25">
      <c r="A2" s="26" t="s">
        <v>46</v>
      </c>
      <c r="B2" s="26" t="s">
        <v>47</v>
      </c>
      <c r="C2" s="26" t="s">
        <v>48</v>
      </c>
      <c r="D2" s="27" t="s">
        <v>49</v>
      </c>
      <c r="E2" s="26"/>
      <c r="F2" s="26" t="s">
        <v>50</v>
      </c>
      <c r="G2" s="26" t="s">
        <v>57</v>
      </c>
      <c r="H2" s="27" t="s">
        <v>58</v>
      </c>
      <c r="I2" s="26"/>
      <c r="J2" s="26" t="s">
        <v>59</v>
      </c>
    </row>
    <row r="3" spans="1:10" x14ac:dyDescent="0.25">
      <c r="A3" s="26"/>
      <c r="B3" s="26"/>
      <c r="C3" s="26" t="s">
        <v>51</v>
      </c>
      <c r="D3" s="27" t="s">
        <v>52</v>
      </c>
      <c r="E3" s="26"/>
      <c r="F3" s="26" t="s">
        <v>53</v>
      </c>
      <c r="G3" s="26" t="s">
        <v>54</v>
      </c>
      <c r="H3" s="27" t="s">
        <v>55</v>
      </c>
      <c r="I3" s="26"/>
      <c r="J3" s="26" t="s">
        <v>56</v>
      </c>
    </row>
    <row r="5" spans="1:10" x14ac:dyDescent="0.25">
      <c r="A5" s="26" t="s">
        <v>64</v>
      </c>
      <c r="B5" s="26" t="s">
        <v>80</v>
      </c>
      <c r="C5" s="26" t="s">
        <v>81</v>
      </c>
      <c r="D5" s="27" t="s">
        <v>82</v>
      </c>
      <c r="E5" s="26"/>
      <c r="F5" s="26" t="s">
        <v>83</v>
      </c>
      <c r="G5" s="26" t="s">
        <v>90</v>
      </c>
      <c r="H5" s="27" t="s">
        <v>91</v>
      </c>
      <c r="I5" s="26"/>
      <c r="J5" s="26" t="s">
        <v>92</v>
      </c>
    </row>
    <row r="6" spans="1:10" x14ac:dyDescent="0.25">
      <c r="A6" s="26"/>
      <c r="B6" s="26"/>
      <c r="C6" s="26" t="s">
        <v>84</v>
      </c>
      <c r="D6" s="27" t="s">
        <v>85</v>
      </c>
      <c r="E6" s="26"/>
      <c r="F6" s="26" t="s">
        <v>86</v>
      </c>
      <c r="G6" s="26" t="s">
        <v>87</v>
      </c>
      <c r="H6" s="27" t="s">
        <v>88</v>
      </c>
      <c r="I6" s="26"/>
      <c r="J6" s="26" t="s">
        <v>89</v>
      </c>
    </row>
    <row r="8" spans="1:10" x14ac:dyDescent="0.25">
      <c r="A8" s="26" t="s">
        <v>65</v>
      </c>
      <c r="B8" s="26" t="s">
        <v>67</v>
      </c>
      <c r="C8" s="26" t="s">
        <v>68</v>
      </c>
      <c r="D8" s="27" t="s">
        <v>69</v>
      </c>
      <c r="E8" s="26"/>
      <c r="F8" s="26" t="s">
        <v>70</v>
      </c>
      <c r="G8" s="26" t="s">
        <v>77</v>
      </c>
      <c r="H8" s="27" t="s">
        <v>78</v>
      </c>
      <c r="I8" s="26"/>
      <c r="J8" s="26" t="s">
        <v>79</v>
      </c>
    </row>
    <row r="9" spans="1:10" x14ac:dyDescent="0.25">
      <c r="A9" s="26"/>
      <c r="B9" s="26"/>
      <c r="C9" s="26" t="s">
        <v>71</v>
      </c>
      <c r="D9" s="27" t="s">
        <v>72</v>
      </c>
      <c r="E9" s="26"/>
      <c r="F9" s="26" t="s">
        <v>73</v>
      </c>
      <c r="G9" s="26" t="s">
        <v>74</v>
      </c>
      <c r="H9" s="27" t="s">
        <v>75</v>
      </c>
      <c r="I9" s="26"/>
      <c r="J9" s="26" t="s">
        <v>76</v>
      </c>
    </row>
    <row r="11" spans="1:10" x14ac:dyDescent="0.25">
      <c r="A11" s="26" t="s">
        <v>66</v>
      </c>
      <c r="B11" s="26" t="s">
        <v>93</v>
      </c>
      <c r="C11" s="28" t="s">
        <v>125</v>
      </c>
      <c r="D11" s="27" t="s">
        <v>126</v>
      </c>
      <c r="E11" s="26"/>
      <c r="F11" s="28" t="s">
        <v>127</v>
      </c>
      <c r="G11" s="26" t="s">
        <v>94</v>
      </c>
      <c r="H11" s="27" t="s">
        <v>117</v>
      </c>
      <c r="I11" s="26"/>
      <c r="J11" s="26" t="s">
        <v>116</v>
      </c>
    </row>
    <row r="12" spans="1:10" x14ac:dyDescent="0.25">
      <c r="A12" s="26"/>
      <c r="B12" s="26"/>
      <c r="C12" s="28" t="s">
        <v>128</v>
      </c>
      <c r="D12" s="27" t="s">
        <v>129</v>
      </c>
      <c r="E12" s="26"/>
      <c r="F12" s="28" t="s">
        <v>130</v>
      </c>
      <c r="G12" s="28" t="s">
        <v>131</v>
      </c>
      <c r="H12" s="27" t="s">
        <v>132</v>
      </c>
      <c r="I12" s="26"/>
      <c r="J12" s="28" t="s">
        <v>133</v>
      </c>
    </row>
    <row r="15" spans="1:10" x14ac:dyDescent="0.25">
      <c r="A15" s="34" t="s">
        <v>115</v>
      </c>
      <c r="B15" s="34"/>
      <c r="C15" s="34"/>
    </row>
    <row r="16" spans="1:10" x14ac:dyDescent="0.25">
      <c r="A16" s="26" t="s">
        <v>66</v>
      </c>
      <c r="B16" s="26" t="s">
        <v>95</v>
      </c>
      <c r="C16" s="26" t="s">
        <v>96</v>
      </c>
      <c r="D16" s="27" t="s">
        <v>97</v>
      </c>
      <c r="E16" s="26"/>
      <c r="F16" s="26" t="s">
        <v>98</v>
      </c>
    </row>
    <row r="17" spans="1:6" x14ac:dyDescent="0.25">
      <c r="A17" s="26" t="s">
        <v>66</v>
      </c>
      <c r="B17" s="26" t="s">
        <v>99</v>
      </c>
      <c r="C17" s="26" t="s">
        <v>103</v>
      </c>
      <c r="D17" s="27" t="s">
        <v>100</v>
      </c>
      <c r="E17" s="26"/>
      <c r="F17" s="26" t="s">
        <v>101</v>
      </c>
    </row>
    <row r="18" spans="1:6" x14ac:dyDescent="0.25">
      <c r="A18" s="26" t="s">
        <v>66</v>
      </c>
      <c r="B18" s="26" t="s">
        <v>102</v>
      </c>
      <c r="C18" s="26" t="s">
        <v>104</v>
      </c>
      <c r="D18" s="27" t="s">
        <v>105</v>
      </c>
      <c r="E18" s="26"/>
      <c r="F18" s="26" t="s">
        <v>106</v>
      </c>
    </row>
    <row r="19" spans="1:6" x14ac:dyDescent="0.25">
      <c r="A19" s="26" t="s">
        <v>66</v>
      </c>
      <c r="B19" s="26" t="s">
        <v>107</v>
      </c>
      <c r="C19" s="26" t="s">
        <v>108</v>
      </c>
      <c r="D19" s="27" t="s">
        <v>109</v>
      </c>
      <c r="E19" s="26"/>
      <c r="F19" s="26" t="s">
        <v>110</v>
      </c>
    </row>
    <row r="20" spans="1:6" x14ac:dyDescent="0.25">
      <c r="A20" s="26" t="s">
        <v>66</v>
      </c>
      <c r="B20" s="26" t="s">
        <v>111</v>
      </c>
      <c r="C20" s="26" t="s">
        <v>112</v>
      </c>
      <c r="D20" s="27" t="s">
        <v>113</v>
      </c>
      <c r="E20" s="26"/>
      <c r="F20" s="26" t="s">
        <v>114</v>
      </c>
    </row>
  </sheetData>
  <mergeCells count="1">
    <mergeCell ref="A15:C15"/>
  </mergeCells>
  <hyperlinks>
    <hyperlink ref="D2" r:id="rId1" xr:uid="{E6EC445B-C9C2-492D-8458-CAC080A23C9B}"/>
    <hyperlink ref="D3" r:id="rId2" xr:uid="{90E867F3-DBCC-4BFB-A57E-FBCCD90A4FEA}"/>
    <hyperlink ref="H3" r:id="rId3" xr:uid="{F7E6C834-18A9-45F5-9F90-85848553A8FA}"/>
    <hyperlink ref="H2" r:id="rId4" xr:uid="{DC092229-975B-4FCE-8632-6E5D74A5621E}"/>
    <hyperlink ref="D8" r:id="rId5" xr:uid="{6C3BE08A-5B22-41DB-9A91-5BEB9FEBBFD4}"/>
    <hyperlink ref="D9" r:id="rId6" xr:uid="{015D7365-AC04-4A15-A053-4705822E82CF}"/>
    <hyperlink ref="H9" r:id="rId7" xr:uid="{138371F6-6EC2-4518-8B4E-A9162DD16EBF}"/>
    <hyperlink ref="H8" r:id="rId8" xr:uid="{4871F01A-AB72-40A9-95D1-C386575CB5CE}"/>
    <hyperlink ref="D5" r:id="rId9" xr:uid="{7C91F4A6-8450-4275-BCAD-35C3F667F278}"/>
    <hyperlink ref="D6" r:id="rId10" xr:uid="{5D226420-0DEE-4860-A91B-CA2839FB214B}"/>
    <hyperlink ref="H6" r:id="rId11" xr:uid="{7A541DCB-BCD4-44B9-9BB5-D170E6F633E4}"/>
    <hyperlink ref="H5" r:id="rId12" xr:uid="{7D4A5F2A-0C4F-46A0-A247-3DEE4198D872}"/>
    <hyperlink ref="D16" r:id="rId13" xr:uid="{7F8E8F54-7430-4D10-9C7D-9D606C1E7124}"/>
    <hyperlink ref="D17" r:id="rId14" xr:uid="{2FB023B7-995A-4595-BD8E-E919D7C27D81}"/>
    <hyperlink ref="D18" r:id="rId15" xr:uid="{649C6D0C-1CF6-4F66-8279-B5F6CE5C658E}"/>
    <hyperlink ref="D19" r:id="rId16" xr:uid="{01E30A12-FDF9-4C34-AB44-BCB47A3D22D4}"/>
    <hyperlink ref="D20" r:id="rId17" xr:uid="{54E69CD7-1A0A-44C3-B4AB-AE27B8A08D5B}"/>
    <hyperlink ref="H11" r:id="rId18" xr:uid="{7B7E46D5-2988-4780-8FEF-8390A1357073}"/>
    <hyperlink ref="D11" r:id="rId19" xr:uid="{CFCBEF10-88A1-44E7-8E14-FF56C7429971}"/>
    <hyperlink ref="D12" r:id="rId20" xr:uid="{4F6EF10D-F950-48F5-8B0D-8EFDED5916F0}"/>
    <hyperlink ref="H12" r:id="rId21" xr:uid="{C903BAE5-689B-415F-96A4-A42816EF1973}"/>
  </hyperlinks>
  <printOptions horizontalCentered="1"/>
  <pageMargins left="0" right="0" top="0.5" bottom="0.5" header="0.25" footer="0.25"/>
  <pageSetup scale="95" orientation="landscape" r:id="rId22"/>
  <headerFooter>
    <oddHeader>&amp;F</oddHeader>
    <oddFooter>&amp;L&amp;A&amp;C&amp;D&amp;RPage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8" sqref="A8"/>
    </sheetView>
  </sheetViews>
  <sheetFormatPr defaultRowHeight="12.5" x14ac:dyDescent="0.25"/>
  <sheetData>
    <row r="1" spans="1:2" x14ac:dyDescent="0.25">
      <c r="A1">
        <v>0</v>
      </c>
      <c r="B1" t="s">
        <v>20</v>
      </c>
    </row>
    <row r="2" spans="1:2" x14ac:dyDescent="0.25">
      <c r="A2">
        <v>1</v>
      </c>
      <c r="B2" t="s">
        <v>21</v>
      </c>
    </row>
    <row r="3" spans="1:2" x14ac:dyDescent="0.25">
      <c r="A3">
        <v>2</v>
      </c>
      <c r="B3" t="s">
        <v>22</v>
      </c>
    </row>
    <row r="4" spans="1:2" x14ac:dyDescent="0.25">
      <c r="A4">
        <v>3</v>
      </c>
      <c r="B4" t="s">
        <v>23</v>
      </c>
    </row>
    <row r="5" spans="1:2" x14ac:dyDescent="0.25">
      <c r="A5">
        <v>4</v>
      </c>
      <c r="B5" t="s">
        <v>24</v>
      </c>
    </row>
    <row r="6" spans="1:2" x14ac:dyDescent="0.25">
      <c r="A6">
        <v>5</v>
      </c>
      <c r="B6" t="s">
        <v>25</v>
      </c>
    </row>
    <row r="7" spans="1:2" x14ac:dyDescent="0.25">
      <c r="A7">
        <v>6</v>
      </c>
      <c r="B7" t="s">
        <v>26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</vt:lpstr>
      <vt:lpstr>BRACKET</vt:lpstr>
      <vt:lpstr>Contact Info</vt:lpstr>
      <vt:lpstr>DAYS</vt:lpstr>
      <vt:lpstr>DOW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Bob Herman</cp:lastModifiedBy>
  <cp:lastPrinted>2021-07-14T13:38:49Z</cp:lastPrinted>
  <dcterms:created xsi:type="dcterms:W3CDTF">2005-05-15T21:01:56Z</dcterms:created>
  <dcterms:modified xsi:type="dcterms:W3CDTF">2021-07-19T01:36:47Z</dcterms:modified>
</cp:coreProperties>
</file>